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inserver2\Users\dnixon\Desktop\fire board Drews\budgets and taxes\"/>
    </mc:Choice>
  </mc:AlternateContent>
  <xr:revisionPtr revIDLastSave="0" documentId="13_ncr:1_{3B178F3F-0923-474E-8A7E-D70688B71077}" xr6:coauthVersionLast="47" xr6:coauthVersionMax="47" xr10:uidLastSave="{00000000-0000-0000-0000-000000000000}"/>
  <bookViews>
    <workbookView xWindow="-120" yWindow="-120" windowWidth="29040" windowHeight="15720" xr2:uid="{B3F7F286-B46F-4962-A495-D1CCDF54DBB8}"/>
  </bookViews>
  <sheets>
    <sheet name="Sheet1" sheetId="1" r:id="rId1"/>
  </sheets>
  <definedNames>
    <definedName name="_xlnm.Print_Titles" localSheetId="0">Sheet1!$1:$6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2" i="1" l="1"/>
  <c r="N31" i="1"/>
  <c r="Q31" i="1"/>
  <c r="Q28" i="1"/>
  <c r="Q27" i="1"/>
  <c r="Q61" i="1"/>
  <c r="P76" i="1"/>
  <c r="O76" i="1"/>
  <c r="N76" i="1"/>
  <c r="K76" i="1"/>
  <c r="J76" i="1"/>
  <c r="I76" i="1"/>
  <c r="F76" i="1"/>
  <c r="E76" i="1"/>
  <c r="D76" i="1"/>
  <c r="C76" i="1"/>
  <c r="P56" i="1"/>
  <c r="O56" i="1"/>
  <c r="N56" i="1"/>
  <c r="K56" i="1"/>
  <c r="J56" i="1"/>
  <c r="I56" i="1"/>
  <c r="E56" i="1"/>
  <c r="F56" i="1"/>
  <c r="D56" i="1"/>
  <c r="C56" i="1"/>
  <c r="Q55" i="1"/>
  <c r="L55" i="1"/>
  <c r="G55" i="1"/>
  <c r="L61" i="1"/>
  <c r="G61" i="1"/>
  <c r="Q60" i="1"/>
  <c r="L60" i="1"/>
  <c r="G60" i="1"/>
  <c r="N41" i="1"/>
  <c r="O41" i="1"/>
  <c r="Q74" i="1"/>
  <c r="Q73" i="1"/>
  <c r="Q72" i="1"/>
  <c r="Q71" i="1"/>
  <c r="Q70" i="1"/>
  <c r="Q30" i="1"/>
  <c r="Q69" i="1"/>
  <c r="Q68" i="1"/>
  <c r="Q29" i="1"/>
  <c r="Q67" i="1"/>
  <c r="Q66" i="1"/>
  <c r="Q65" i="1"/>
  <c r="Q64" i="1"/>
  <c r="Q63" i="1"/>
  <c r="Q62" i="1"/>
  <c r="Q54" i="1"/>
  <c r="Q53" i="1"/>
  <c r="Q52" i="1"/>
  <c r="Q51" i="1"/>
  <c r="Q50" i="1"/>
  <c r="Q49" i="1"/>
  <c r="Q48" i="1"/>
  <c r="Q47" i="1"/>
  <c r="P31" i="1"/>
  <c r="O31" i="1"/>
  <c r="P41" i="1"/>
  <c r="Q40" i="1"/>
  <c r="Q39" i="1"/>
  <c r="Q38" i="1"/>
  <c r="Q37" i="1"/>
  <c r="Q36" i="1"/>
  <c r="Q35" i="1"/>
  <c r="Q34" i="1"/>
  <c r="P24" i="1"/>
  <c r="O24" i="1"/>
  <c r="N24" i="1"/>
  <c r="Q23" i="1"/>
  <c r="Q22" i="1"/>
  <c r="Q21" i="1"/>
  <c r="Q20" i="1"/>
  <c r="Q19" i="1"/>
  <c r="Q18" i="1"/>
  <c r="Q17" i="1"/>
  <c r="Q16" i="1"/>
  <c r="Q15" i="1"/>
  <c r="P12" i="1"/>
  <c r="O12" i="1"/>
  <c r="Q11" i="1"/>
  <c r="Q10" i="1"/>
  <c r="Q9" i="1"/>
  <c r="L74" i="1"/>
  <c r="L73" i="1"/>
  <c r="G73" i="1"/>
  <c r="L72" i="1"/>
  <c r="G72" i="1"/>
  <c r="L71" i="1"/>
  <c r="G71" i="1"/>
  <c r="L70" i="1"/>
  <c r="G70" i="1"/>
  <c r="L30" i="1"/>
  <c r="G30" i="1"/>
  <c r="L69" i="1"/>
  <c r="G69" i="1"/>
  <c r="L68" i="1"/>
  <c r="G68" i="1"/>
  <c r="L29" i="1"/>
  <c r="G29" i="1"/>
  <c r="L67" i="1"/>
  <c r="G67" i="1"/>
  <c r="L66" i="1"/>
  <c r="G66" i="1"/>
  <c r="L65" i="1"/>
  <c r="G65" i="1"/>
  <c r="L64" i="1"/>
  <c r="G64" i="1"/>
  <c r="L63" i="1"/>
  <c r="G63" i="1"/>
  <c r="L62" i="1"/>
  <c r="G62" i="1"/>
  <c r="L54" i="1"/>
  <c r="G54" i="1"/>
  <c r="L53" i="1"/>
  <c r="G53" i="1"/>
  <c r="L52" i="1"/>
  <c r="G52" i="1"/>
  <c r="L51" i="1"/>
  <c r="G51" i="1"/>
  <c r="L50" i="1"/>
  <c r="G50" i="1"/>
  <c r="L49" i="1"/>
  <c r="G49" i="1"/>
  <c r="L48" i="1"/>
  <c r="G48" i="1"/>
  <c r="L47" i="1"/>
  <c r="G47" i="1"/>
  <c r="K31" i="1"/>
  <c r="J31" i="1"/>
  <c r="I31" i="1"/>
  <c r="D31" i="1"/>
  <c r="C31" i="1"/>
  <c r="K41" i="1"/>
  <c r="J41" i="1"/>
  <c r="L40" i="1"/>
  <c r="L39" i="1"/>
  <c r="L38" i="1"/>
  <c r="L37" i="1"/>
  <c r="L36" i="1"/>
  <c r="L35" i="1"/>
  <c r="L34" i="1"/>
  <c r="K24" i="1"/>
  <c r="J24" i="1"/>
  <c r="I24" i="1"/>
  <c r="D24" i="1"/>
  <c r="C24" i="1"/>
  <c r="L23" i="1"/>
  <c r="G23" i="1"/>
  <c r="L22" i="1"/>
  <c r="G22" i="1"/>
  <c r="L21" i="1"/>
  <c r="G21" i="1"/>
  <c r="L20" i="1"/>
  <c r="G20" i="1"/>
  <c r="L19" i="1"/>
  <c r="G19" i="1"/>
  <c r="L18" i="1"/>
  <c r="G18" i="1"/>
  <c r="L17" i="1"/>
  <c r="G17" i="1"/>
  <c r="L16" i="1"/>
  <c r="G16" i="1"/>
  <c r="L15" i="1"/>
  <c r="G15" i="1"/>
  <c r="K12" i="1"/>
  <c r="J12" i="1"/>
  <c r="I12" i="1"/>
  <c r="D12" i="1"/>
  <c r="C12" i="1"/>
  <c r="L11" i="1"/>
  <c r="G11" i="1"/>
  <c r="L10" i="1"/>
  <c r="L9" i="1"/>
  <c r="G9" i="1"/>
  <c r="L76" i="1" l="1"/>
  <c r="G56" i="1"/>
  <c r="G76" i="1"/>
  <c r="L56" i="1"/>
  <c r="Q76" i="1"/>
  <c r="Q56" i="1"/>
  <c r="D78" i="1"/>
  <c r="D80" i="1" s="1"/>
  <c r="C78" i="1"/>
  <c r="C80" i="1" s="1"/>
  <c r="L41" i="1"/>
  <c r="G24" i="1"/>
  <c r="F78" i="1"/>
  <c r="F80" i="1" s="1"/>
  <c r="Q41" i="1"/>
  <c r="N78" i="1"/>
  <c r="N80" i="1" s="1"/>
  <c r="O78" i="1"/>
  <c r="O80" i="1" s="1"/>
  <c r="P78" i="1"/>
  <c r="P80" i="1" s="1"/>
  <c r="Q24" i="1"/>
  <c r="Q12" i="1"/>
  <c r="I78" i="1"/>
  <c r="I80" i="1" s="1"/>
  <c r="J78" i="1"/>
  <c r="J80" i="1" s="1"/>
  <c r="E78" i="1"/>
  <c r="E80" i="1" s="1"/>
  <c r="G31" i="1"/>
  <c r="K78" i="1"/>
  <c r="K80" i="1" s="1"/>
  <c r="L31" i="1"/>
  <c r="G12" i="1"/>
  <c r="L12" i="1"/>
  <c r="L24" i="1"/>
  <c r="G78" i="1" l="1"/>
  <c r="G80" i="1" s="1"/>
  <c r="Q78" i="1"/>
  <c r="Q80" i="1"/>
  <c r="L78" i="1"/>
  <c r="L80" i="1"/>
</calcChain>
</file>

<file path=xl/sharedStrings.xml><?xml version="1.0" encoding="utf-8"?>
<sst xmlns="http://schemas.openxmlformats.org/spreadsheetml/2006/main" count="136" uniqueCount="75">
  <si>
    <t>PANOLA CO ESD #1</t>
  </si>
  <si>
    <t>BUDGET WORKSHEETS</t>
  </si>
  <si>
    <t>Adopted</t>
  </si>
  <si>
    <t>Amend</t>
  </si>
  <si>
    <t>Adjusted</t>
  </si>
  <si>
    <t>Pending</t>
  </si>
  <si>
    <t>Proposed</t>
  </si>
  <si>
    <t>Budget</t>
  </si>
  <si>
    <t>Adjustment</t>
  </si>
  <si>
    <t>REVENUE</t>
  </si>
  <si>
    <t>at .03%</t>
  </si>
  <si>
    <t>400 Property Taxes Current</t>
  </si>
  <si>
    <t>920  Interest Income</t>
  </si>
  <si>
    <t>Total Revenue</t>
  </si>
  <si>
    <t>801 Intercommunity</t>
  </si>
  <si>
    <t>802 Flatwoods</t>
  </si>
  <si>
    <t>803 Woods</t>
  </si>
  <si>
    <t>804 Clayton</t>
  </si>
  <si>
    <t>805 Beckville</t>
  </si>
  <si>
    <t>806 Community Four</t>
  </si>
  <si>
    <t>807 Gary</t>
  </si>
  <si>
    <t>808 Run - Tatum VFD</t>
  </si>
  <si>
    <t>809 Run - Carthage VFD</t>
  </si>
  <si>
    <t>OVERFLOW BUDGETS</t>
  </si>
  <si>
    <t>847.1 Beckville</t>
  </si>
  <si>
    <t>847.2 Clayton</t>
  </si>
  <si>
    <t>847.3 Gary</t>
  </si>
  <si>
    <t>847.4 Inter Comm</t>
  </si>
  <si>
    <t>847.5 Woods</t>
  </si>
  <si>
    <t>847.6 Comm Four</t>
  </si>
  <si>
    <t>847.7 Flatwoods</t>
  </si>
  <si>
    <t>Total Overflow</t>
  </si>
  <si>
    <t>County Contributions for ESD Coordinator</t>
  </si>
  <si>
    <t>840 Beckville</t>
  </si>
  <si>
    <t>841 Clayton</t>
  </si>
  <si>
    <t>842 Gary</t>
  </si>
  <si>
    <t>843 Inter Community</t>
  </si>
  <si>
    <t>844 Woods</t>
  </si>
  <si>
    <t>845 Community Four</t>
  </si>
  <si>
    <t>846 Flatwoods</t>
  </si>
  <si>
    <t>847 Carthage - Shared Training Facility</t>
  </si>
  <si>
    <t>Total Capital Improvements</t>
  </si>
  <si>
    <t>BOARD EXPENSES</t>
  </si>
  <si>
    <t>525 Tax Appraisal Assesment</t>
  </si>
  <si>
    <t>616 Bank Charges</t>
  </si>
  <si>
    <t>601 Agenda/Postage/Legal</t>
  </si>
  <si>
    <t>605 Tax Collection Attorney Fees</t>
  </si>
  <si>
    <t>606 Tax Collector Fee's</t>
  </si>
  <si>
    <t>647 Dues &amp; Subscriptions/Fees Permits</t>
  </si>
  <si>
    <t>670 Insurance</t>
  </si>
  <si>
    <t>710 Office Supplies</t>
  </si>
  <si>
    <t>720 Legal &amp; Professional</t>
  </si>
  <si>
    <t>733 Repairs &amp; Maintence - Mowing/pest/pump</t>
  </si>
  <si>
    <t>743 ESD Administrator Payroll</t>
  </si>
  <si>
    <t>745 Supplies General Items)</t>
  </si>
  <si>
    <t>750 Payroll Taxes</t>
  </si>
  <si>
    <t>767 Contingency</t>
  </si>
  <si>
    <t>781 Web Site Hosting</t>
  </si>
  <si>
    <t>___________</t>
  </si>
  <si>
    <t xml:space="preserve">   Total Board Expenses</t>
  </si>
  <si>
    <t>Total Expenses</t>
  </si>
  <si>
    <t>_________</t>
  </si>
  <si>
    <t>Net Increase / Decrease</t>
  </si>
  <si>
    <t>=========</t>
  </si>
  <si>
    <t>========</t>
  </si>
  <si>
    <t>Grant Revenue</t>
  </si>
  <si>
    <t>General Shared Items</t>
  </si>
  <si>
    <t>839 Capital Items - With Grants</t>
  </si>
  <si>
    <t>Capital Items - Without Grants</t>
  </si>
  <si>
    <t>764 Board Training (Fees/Meals/Travel)</t>
  </si>
  <si>
    <t xml:space="preserve">DEPARTMENTS - OPERATING </t>
  </si>
  <si>
    <t>CAPITAL ITEMS</t>
  </si>
  <si>
    <t>Departments - Operating</t>
  </si>
  <si>
    <t xml:space="preserve">SCBA'S </t>
  </si>
  <si>
    <t>PPE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</si>
</sst>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4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name val="Arial"/>
      <family val="2"/>
    </font>
    <font>
      <sz val="10"/>
      <color rgb="FF212121"/>
      <name val="Arial"/>
      <family val="2"/>
    </font>
    <font>
      <u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center"/>
    </xf>
    <xf numFmtId="3" fontId="1" fillId="0" borderId="0" xfId="0" applyNumberFormat="1" applyFont="1" applyAlignment="1">
      <alignment horizontal="center"/>
    </xf>
    <xf numFmtId="49" fontId="1" fillId="0" borderId="0" xfId="0" applyNumberFormat="1" applyFont="1" applyAlignment="1">
      <alignment horizontal="center"/>
    </xf>
    <xf numFmtId="3" fontId="0" fillId="0" borderId="0" xfId="0" applyNumberFormat="1"/>
    <xf numFmtId="3" fontId="0" fillId="0" borderId="0" xfId="0" applyNumberFormat="1" applyAlignment="1">
      <alignment horizontal="center"/>
    </xf>
    <xf numFmtId="3" fontId="2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14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center"/>
    </xf>
    <xf numFmtId="1" fontId="2" fillId="0" borderId="0" xfId="0" applyNumberFormat="1" applyFont="1" applyAlignment="1">
      <alignment horizontal="center"/>
    </xf>
    <xf numFmtId="1" fontId="2" fillId="2" borderId="0" xfId="0" applyNumberFormat="1" applyFont="1" applyFill="1" applyAlignment="1">
      <alignment horizontal="center"/>
    </xf>
    <xf numFmtId="14" fontId="0" fillId="2" borderId="0" xfId="0" applyNumberFormat="1" applyFill="1"/>
    <xf numFmtId="14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0" fillId="2" borderId="0" xfId="0" applyNumberFormat="1" applyFill="1" applyAlignment="1">
      <alignment horizontal="center"/>
    </xf>
    <xf numFmtId="3" fontId="0" fillId="3" borderId="0" xfId="0" applyNumberFormat="1" applyFill="1"/>
    <xf numFmtId="3" fontId="0" fillId="2" borderId="0" xfId="0" applyNumberFormat="1" applyFill="1"/>
    <xf numFmtId="0" fontId="2" fillId="0" borderId="0" xfId="0" applyFont="1" applyAlignment="1">
      <alignment horizontal="right"/>
    </xf>
    <xf numFmtId="3" fontId="2" fillId="0" borderId="0" xfId="0" applyNumberFormat="1" applyFont="1"/>
    <xf numFmtId="3" fontId="2" fillId="2" borderId="0" xfId="0" applyNumberFormat="1" applyFont="1" applyFill="1"/>
    <xf numFmtId="0" fontId="2" fillId="0" borderId="0" xfId="0" applyFont="1"/>
    <xf numFmtId="0" fontId="3" fillId="0" borderId="0" xfId="0" applyFont="1"/>
    <xf numFmtId="3" fontId="3" fillId="0" borderId="0" xfId="0" applyNumberFormat="1" applyFont="1"/>
    <xf numFmtId="3" fontId="3" fillId="2" borderId="0" xfId="0" applyNumberFormat="1" applyFont="1" applyFill="1"/>
    <xf numFmtId="3" fontId="4" fillId="0" borderId="0" xfId="0" applyNumberFormat="1" applyFont="1"/>
    <xf numFmtId="3" fontId="4" fillId="2" borderId="0" xfId="0" applyNumberFormat="1" applyFont="1" applyFill="1"/>
    <xf numFmtId="0" fontId="3" fillId="0" borderId="0" xfId="0" applyFont="1" applyAlignment="1">
      <alignment horizontal="right"/>
    </xf>
    <xf numFmtId="0" fontId="4" fillId="0" borderId="0" xfId="0" applyFont="1"/>
    <xf numFmtId="3" fontId="5" fillId="0" borderId="0" xfId="0" applyNumberFormat="1" applyFont="1"/>
    <xf numFmtId="0" fontId="3" fillId="0" borderId="0" xfId="0" applyFont="1" applyAlignment="1">
      <alignment horizontal="left"/>
    </xf>
    <xf numFmtId="3" fontId="3" fillId="0" borderId="0" xfId="0" quotePrefix="1" applyNumberFormat="1" applyFont="1"/>
    <xf numFmtId="3" fontId="3" fillId="2" borderId="0" xfId="0" quotePrefix="1" applyNumberFormat="1" applyFont="1" applyFill="1"/>
    <xf numFmtId="3" fontId="6" fillId="0" borderId="0" xfId="0" applyNumberFormat="1" applyFont="1"/>
    <xf numFmtId="0" fontId="1" fillId="0" borderId="0" xfId="0" applyFont="1"/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075DD-8D15-4C3B-8E74-C70B7D178B99}">
  <dimension ref="A1:Q8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N10" sqref="N10"/>
    </sheetView>
  </sheetViews>
  <sheetFormatPr defaultRowHeight="15" x14ac:dyDescent="0.25"/>
  <cols>
    <col min="1" max="1" width="41.140625" bestFit="1" customWidth="1"/>
    <col min="2" max="2" width="2.7109375" style="4" customWidth="1"/>
    <col min="3" max="3" width="12" style="4" bestFit="1" customWidth="1"/>
    <col min="4" max="7" width="12" bestFit="1" customWidth="1"/>
    <col min="8" max="8" width="1.42578125" style="4" customWidth="1"/>
    <col min="9" max="9" width="12" style="4" bestFit="1" customWidth="1"/>
    <col min="10" max="12" width="12" bestFit="1" customWidth="1"/>
    <col min="13" max="13" width="2.140625" style="4" customWidth="1"/>
    <col min="14" max="14" width="12" style="4" bestFit="1" customWidth="1"/>
    <col min="15" max="17" width="12" bestFit="1" customWidth="1"/>
  </cols>
  <sheetData>
    <row r="1" spans="1:17" s="1" customFormat="1" ht="18" x14ac:dyDescent="0.25">
      <c r="B1" s="2"/>
      <c r="C1" s="3"/>
      <c r="D1" s="1">
        <v>2025</v>
      </c>
      <c r="G1" s="1">
        <v>2025</v>
      </c>
      <c r="H1" s="2"/>
      <c r="I1" s="3"/>
      <c r="J1" s="1">
        <v>2026</v>
      </c>
      <c r="L1" s="1">
        <v>2026</v>
      </c>
      <c r="M1" s="2"/>
      <c r="N1" s="3"/>
      <c r="O1" s="1">
        <v>2027</v>
      </c>
      <c r="Q1" s="1">
        <v>2027</v>
      </c>
    </row>
    <row r="2" spans="1:17" ht="18" x14ac:dyDescent="0.25">
      <c r="A2" s="38" t="s">
        <v>0</v>
      </c>
      <c r="C2" s="5"/>
      <c r="I2" s="5"/>
      <c r="N2" s="5"/>
    </row>
    <row r="3" spans="1:17" ht="18" x14ac:dyDescent="0.25">
      <c r="A3" s="38" t="s">
        <v>1</v>
      </c>
      <c r="B3" s="6"/>
      <c r="C3" s="8"/>
      <c r="D3" s="9">
        <v>45797</v>
      </c>
      <c r="E3" s="9">
        <v>45888</v>
      </c>
      <c r="F3" s="9">
        <v>45951</v>
      </c>
      <c r="G3" s="10"/>
      <c r="H3" s="6"/>
      <c r="I3" s="7"/>
      <c r="J3" s="9">
        <v>46105</v>
      </c>
      <c r="K3" s="9"/>
      <c r="L3" s="10"/>
      <c r="M3" s="6"/>
      <c r="N3" s="7"/>
      <c r="O3" s="9"/>
      <c r="P3" s="9"/>
      <c r="Q3" s="10"/>
    </row>
    <row r="4" spans="1:17" s="11" customFormat="1" ht="12.75" x14ac:dyDescent="0.2">
      <c r="B4" s="12"/>
      <c r="C4" s="9">
        <v>45524</v>
      </c>
      <c r="D4" s="11" t="s">
        <v>2</v>
      </c>
      <c r="E4" s="11" t="s">
        <v>2</v>
      </c>
      <c r="F4" s="11" t="s">
        <v>2</v>
      </c>
      <c r="G4" s="11" t="s">
        <v>3</v>
      </c>
      <c r="H4" s="12"/>
      <c r="I4" s="9"/>
      <c r="J4" s="11" t="s">
        <v>4</v>
      </c>
      <c r="K4" s="11" t="s">
        <v>5</v>
      </c>
      <c r="L4" s="11" t="s">
        <v>4</v>
      </c>
      <c r="M4" s="12"/>
      <c r="N4" s="9"/>
      <c r="O4" s="11" t="s">
        <v>5</v>
      </c>
      <c r="P4" s="11" t="s">
        <v>5</v>
      </c>
      <c r="Q4" s="11" t="s">
        <v>4</v>
      </c>
    </row>
    <row r="5" spans="1:17" s="11" customFormat="1" ht="12.75" x14ac:dyDescent="0.2">
      <c r="B5" s="13"/>
      <c r="C5" s="6" t="s">
        <v>2</v>
      </c>
      <c r="D5" s="11" t="s">
        <v>7</v>
      </c>
      <c r="E5" s="11" t="s">
        <v>7</v>
      </c>
      <c r="F5" s="11" t="s">
        <v>7</v>
      </c>
      <c r="G5" s="11" t="s">
        <v>7</v>
      </c>
      <c r="H5" s="13"/>
      <c r="I5" s="6" t="s">
        <v>2</v>
      </c>
      <c r="J5" s="11" t="s">
        <v>7</v>
      </c>
      <c r="K5" s="11" t="s">
        <v>7</v>
      </c>
      <c r="L5" s="11" t="s">
        <v>7</v>
      </c>
      <c r="M5" s="13"/>
      <c r="N5" s="6" t="s">
        <v>6</v>
      </c>
      <c r="O5" s="11" t="s">
        <v>7</v>
      </c>
      <c r="P5" s="11" t="s">
        <v>7</v>
      </c>
      <c r="Q5" s="11" t="s">
        <v>7</v>
      </c>
    </row>
    <row r="6" spans="1:17" s="11" customFormat="1" ht="12.75" x14ac:dyDescent="0.2">
      <c r="B6" s="15"/>
      <c r="C6" s="14">
        <v>2025</v>
      </c>
      <c r="D6" s="11" t="s">
        <v>8</v>
      </c>
      <c r="E6" s="11" t="s">
        <v>8</v>
      </c>
      <c r="F6" s="11" t="s">
        <v>8</v>
      </c>
      <c r="G6" s="11">
        <v>2025</v>
      </c>
      <c r="H6" s="15"/>
      <c r="I6" s="14">
        <v>2026</v>
      </c>
      <c r="J6" s="11" t="s">
        <v>8</v>
      </c>
      <c r="K6" s="11" t="s">
        <v>8</v>
      </c>
      <c r="L6" s="11">
        <v>2026</v>
      </c>
      <c r="M6" s="15"/>
      <c r="N6" s="14">
        <v>2027</v>
      </c>
      <c r="O6" s="11" t="s">
        <v>8</v>
      </c>
      <c r="P6" s="11" t="s">
        <v>8</v>
      </c>
      <c r="Q6" s="11">
        <v>2027</v>
      </c>
    </row>
    <row r="7" spans="1:17" ht="18" x14ac:dyDescent="0.25">
      <c r="A7" s="38" t="s">
        <v>9</v>
      </c>
      <c r="B7" s="16"/>
      <c r="H7" s="16"/>
      <c r="I7" s="17">
        <v>45888</v>
      </c>
      <c r="M7" s="16"/>
      <c r="N7" s="17">
        <v>46252</v>
      </c>
    </row>
    <row r="8" spans="1:17" s="10" customFormat="1" x14ac:dyDescent="0.25">
      <c r="B8" s="19"/>
      <c r="C8" s="18" t="s">
        <v>10</v>
      </c>
      <c r="H8" s="19"/>
      <c r="I8" s="18" t="s">
        <v>10</v>
      </c>
      <c r="M8" s="19"/>
      <c r="N8" s="18" t="s">
        <v>10</v>
      </c>
    </row>
    <row r="9" spans="1:17" x14ac:dyDescent="0.25">
      <c r="A9" t="s">
        <v>11</v>
      </c>
      <c r="B9" s="21"/>
      <c r="C9" s="20">
        <v>1389320</v>
      </c>
      <c r="D9" s="4">
        <v>0</v>
      </c>
      <c r="E9" s="4"/>
      <c r="F9" s="4"/>
      <c r="G9" s="4">
        <f>SUM(C9:F9)</f>
        <v>1389320</v>
      </c>
      <c r="H9" s="21"/>
      <c r="I9" s="20">
        <v>1385137</v>
      </c>
      <c r="J9" s="4">
        <v>0</v>
      </c>
      <c r="K9" s="4"/>
      <c r="L9" s="4">
        <f>SUM(I9,J9,K9)</f>
        <v>1385137</v>
      </c>
      <c r="M9" s="21"/>
      <c r="N9" s="20">
        <v>1519564</v>
      </c>
      <c r="O9" s="4"/>
      <c r="P9" s="4"/>
      <c r="Q9" s="4">
        <f>SUM(N9,O9,P9)</f>
        <v>1519564</v>
      </c>
    </row>
    <row r="10" spans="1:17" x14ac:dyDescent="0.25">
      <c r="A10" t="s">
        <v>65</v>
      </c>
      <c r="B10" s="21"/>
      <c r="C10" s="20"/>
      <c r="D10" s="4"/>
      <c r="E10" s="4"/>
      <c r="F10" s="4"/>
      <c r="G10" s="4"/>
      <c r="H10" s="21"/>
      <c r="I10" s="20"/>
      <c r="J10" s="4">
        <v>1837500</v>
      </c>
      <c r="K10" s="4"/>
      <c r="L10" s="4">
        <f t="shared" ref="L10:L12" si="0">SUM(I10,J10,K10)</f>
        <v>1837500</v>
      </c>
      <c r="M10" s="21"/>
      <c r="N10" s="20">
        <v>0</v>
      </c>
      <c r="O10" s="4"/>
      <c r="P10" s="4"/>
      <c r="Q10" s="4">
        <f t="shared" ref="Q10:Q12" si="1">SUM(N10,O10,P10)</f>
        <v>0</v>
      </c>
    </row>
    <row r="11" spans="1:17" x14ac:dyDescent="0.25">
      <c r="A11" t="s">
        <v>12</v>
      </c>
      <c r="B11" s="21"/>
      <c r="C11" s="4">
        <v>30000</v>
      </c>
      <c r="D11" s="4">
        <v>0</v>
      </c>
      <c r="E11" s="4"/>
      <c r="F11" s="4"/>
      <c r="G11" s="4">
        <f>SUM(C11:F11)</f>
        <v>30000</v>
      </c>
      <c r="H11" s="21"/>
      <c r="I11" s="4">
        <v>40000</v>
      </c>
      <c r="J11" s="4">
        <v>0</v>
      </c>
      <c r="K11" s="4">
        <v>0</v>
      </c>
      <c r="L11" s="4">
        <f t="shared" si="0"/>
        <v>40000</v>
      </c>
      <c r="M11" s="21"/>
      <c r="N11" s="37">
        <v>40000</v>
      </c>
      <c r="O11" s="37"/>
      <c r="P11" s="37"/>
      <c r="Q11" s="37">
        <f t="shared" si="1"/>
        <v>40000</v>
      </c>
    </row>
    <row r="12" spans="1:17" s="25" customFormat="1" x14ac:dyDescent="0.25">
      <c r="A12" s="11" t="s">
        <v>13</v>
      </c>
      <c r="B12" s="24"/>
      <c r="C12" s="23">
        <f>SUM(C9:C11)</f>
        <v>1419320</v>
      </c>
      <c r="D12" s="23">
        <f>SUM(D9:D11)</f>
        <v>0</v>
      </c>
      <c r="E12" s="23"/>
      <c r="F12" s="23"/>
      <c r="G12" s="4">
        <f>SUM(G9:G11)</f>
        <v>1419320</v>
      </c>
      <c r="H12" s="24"/>
      <c r="I12" s="23">
        <f>SUM(I9:I11)</f>
        <v>1425137</v>
      </c>
      <c r="J12" s="23">
        <f>SUM(J9:J11)</f>
        <v>1837500</v>
      </c>
      <c r="K12" s="23">
        <f>SUM(K9:K11)</f>
        <v>0</v>
      </c>
      <c r="L12" s="4">
        <f t="shared" si="0"/>
        <v>3262637</v>
      </c>
      <c r="M12" s="24"/>
      <c r="N12" s="23">
        <f>SUM(N9:N11)</f>
        <v>1559564</v>
      </c>
      <c r="O12" s="23">
        <f>SUM(O9:O11)</f>
        <v>0</v>
      </c>
      <c r="P12" s="23">
        <f>SUM(P9:P11)</f>
        <v>0</v>
      </c>
      <c r="Q12" s="4">
        <f t="shared" si="1"/>
        <v>1559564</v>
      </c>
    </row>
    <row r="13" spans="1:17" s="25" customFormat="1" x14ac:dyDescent="0.25">
      <c r="A13" s="22"/>
      <c r="B13" s="24"/>
      <c r="C13" s="23"/>
      <c r="D13" s="23"/>
      <c r="E13" s="23"/>
      <c r="F13" s="23"/>
      <c r="G13" s="4"/>
      <c r="H13" s="24"/>
      <c r="I13" s="23"/>
      <c r="J13" s="23"/>
      <c r="K13" s="23"/>
      <c r="L13" s="4"/>
      <c r="M13" s="24"/>
      <c r="N13" s="23"/>
      <c r="O13" s="23"/>
      <c r="P13" s="23"/>
      <c r="Q13" s="4"/>
    </row>
    <row r="14" spans="1:17" ht="18" x14ac:dyDescent="0.25">
      <c r="A14" s="38" t="s">
        <v>70</v>
      </c>
      <c r="B14" s="21"/>
      <c r="D14" s="4"/>
      <c r="E14" s="4"/>
      <c r="F14" s="4"/>
      <c r="H14" s="21"/>
      <c r="J14" s="4"/>
      <c r="K14" s="4"/>
      <c r="M14" s="21"/>
      <c r="O14" s="4"/>
      <c r="P14" s="4"/>
    </row>
    <row r="15" spans="1:17" x14ac:dyDescent="0.25">
      <c r="A15" s="26" t="s">
        <v>14</v>
      </c>
      <c r="B15" s="21"/>
      <c r="C15" s="4">
        <v>42000</v>
      </c>
      <c r="D15" s="4">
        <v>0</v>
      </c>
      <c r="E15" s="4"/>
      <c r="F15" s="4"/>
      <c r="G15" s="4">
        <f t="shared" ref="G15:G23" si="2">SUM(C15:F15)</f>
        <v>42000</v>
      </c>
      <c r="H15" s="21"/>
      <c r="I15" s="4">
        <v>42000</v>
      </c>
      <c r="J15" s="4">
        <v>0</v>
      </c>
      <c r="K15" s="4"/>
      <c r="L15" s="4">
        <f t="shared" ref="L15:L24" si="3">SUM(I15,J15,K15)</f>
        <v>42000</v>
      </c>
      <c r="M15" s="21"/>
      <c r="N15" s="4">
        <v>42000</v>
      </c>
      <c r="O15" s="4"/>
      <c r="P15" s="4"/>
      <c r="Q15" s="4">
        <f t="shared" ref="Q15:Q24" si="4">SUM(N15,O15,P15)</f>
        <v>42000</v>
      </c>
    </row>
    <row r="16" spans="1:17" x14ac:dyDescent="0.25">
      <c r="A16" s="26" t="s">
        <v>15</v>
      </c>
      <c r="B16" s="21"/>
      <c r="C16" s="4">
        <v>42000</v>
      </c>
      <c r="D16" s="4">
        <v>0</v>
      </c>
      <c r="E16" s="4"/>
      <c r="F16" s="4"/>
      <c r="G16" s="4">
        <f t="shared" si="2"/>
        <v>42000</v>
      </c>
      <c r="H16" s="21"/>
      <c r="I16" s="4">
        <v>42000</v>
      </c>
      <c r="J16" s="4">
        <v>0</v>
      </c>
      <c r="K16" s="4"/>
      <c r="L16" s="4">
        <f t="shared" si="3"/>
        <v>42000</v>
      </c>
      <c r="M16" s="21"/>
      <c r="N16" s="4">
        <v>42000</v>
      </c>
      <c r="O16" s="4"/>
      <c r="P16" s="4"/>
      <c r="Q16" s="4">
        <f t="shared" si="4"/>
        <v>42000</v>
      </c>
    </row>
    <row r="17" spans="1:17" x14ac:dyDescent="0.25">
      <c r="A17" s="26" t="s">
        <v>16</v>
      </c>
      <c r="B17" s="21"/>
      <c r="C17" s="4">
        <v>42000</v>
      </c>
      <c r="D17" s="4">
        <v>0</v>
      </c>
      <c r="E17" s="4"/>
      <c r="F17" s="4"/>
      <c r="G17" s="4">
        <f t="shared" si="2"/>
        <v>42000</v>
      </c>
      <c r="H17" s="21"/>
      <c r="I17" s="4">
        <v>42000</v>
      </c>
      <c r="J17" s="4">
        <v>0</v>
      </c>
      <c r="K17" s="4"/>
      <c r="L17" s="4">
        <f t="shared" si="3"/>
        <v>42000</v>
      </c>
      <c r="M17" s="21"/>
      <c r="N17" s="4">
        <v>42000</v>
      </c>
      <c r="O17" s="4"/>
      <c r="P17" s="4"/>
      <c r="Q17" s="4">
        <f t="shared" si="4"/>
        <v>42000</v>
      </c>
    </row>
    <row r="18" spans="1:17" x14ac:dyDescent="0.25">
      <c r="A18" s="26" t="s">
        <v>17</v>
      </c>
      <c r="B18" s="21"/>
      <c r="C18" s="4">
        <v>42000</v>
      </c>
      <c r="D18" s="4">
        <v>0</v>
      </c>
      <c r="E18" s="4"/>
      <c r="F18" s="4"/>
      <c r="G18" s="4">
        <f t="shared" si="2"/>
        <v>42000</v>
      </c>
      <c r="H18" s="21"/>
      <c r="I18" s="4">
        <v>42000</v>
      </c>
      <c r="J18" s="4">
        <v>0</v>
      </c>
      <c r="K18" s="4"/>
      <c r="L18" s="4">
        <f t="shared" si="3"/>
        <v>42000</v>
      </c>
      <c r="M18" s="21"/>
      <c r="N18" s="4">
        <v>42000</v>
      </c>
      <c r="O18" s="4"/>
      <c r="P18" s="4"/>
      <c r="Q18" s="4">
        <f t="shared" si="4"/>
        <v>42000</v>
      </c>
    </row>
    <row r="19" spans="1:17" x14ac:dyDescent="0.25">
      <c r="A19" s="26" t="s">
        <v>18</v>
      </c>
      <c r="B19" s="21"/>
      <c r="C19" s="4">
        <v>42000</v>
      </c>
      <c r="D19" s="4">
        <v>0</v>
      </c>
      <c r="E19" s="4"/>
      <c r="F19" s="4"/>
      <c r="G19" s="4">
        <f t="shared" si="2"/>
        <v>42000</v>
      </c>
      <c r="H19" s="21"/>
      <c r="I19" s="4">
        <v>42000</v>
      </c>
      <c r="J19" s="4">
        <v>0</v>
      </c>
      <c r="K19" s="4"/>
      <c r="L19" s="4">
        <f t="shared" si="3"/>
        <v>42000</v>
      </c>
      <c r="M19" s="21"/>
      <c r="N19" s="4">
        <v>42000</v>
      </c>
      <c r="O19" s="4"/>
      <c r="P19" s="4"/>
      <c r="Q19" s="4">
        <f t="shared" si="4"/>
        <v>42000</v>
      </c>
    </row>
    <row r="20" spans="1:17" x14ac:dyDescent="0.25">
      <c r="A20" s="26" t="s">
        <v>19</v>
      </c>
      <c r="B20" s="21"/>
      <c r="C20" s="4">
        <v>42000</v>
      </c>
      <c r="D20" s="4">
        <v>0</v>
      </c>
      <c r="E20" s="4"/>
      <c r="F20" s="4"/>
      <c r="G20" s="4">
        <f t="shared" si="2"/>
        <v>42000</v>
      </c>
      <c r="H20" s="21"/>
      <c r="I20" s="4">
        <v>42000</v>
      </c>
      <c r="J20" s="4">
        <v>0</v>
      </c>
      <c r="K20" s="4"/>
      <c r="L20" s="4">
        <f t="shared" si="3"/>
        <v>42000</v>
      </c>
      <c r="M20" s="21"/>
      <c r="N20" s="4">
        <v>42000</v>
      </c>
      <c r="O20" s="4"/>
      <c r="P20" s="4"/>
      <c r="Q20" s="4">
        <f t="shared" si="4"/>
        <v>42000</v>
      </c>
    </row>
    <row r="21" spans="1:17" x14ac:dyDescent="0.25">
      <c r="A21" s="26" t="s">
        <v>20</v>
      </c>
      <c r="B21" s="28"/>
      <c r="C21" s="4">
        <v>42000</v>
      </c>
      <c r="D21" s="4">
        <v>0</v>
      </c>
      <c r="E21" s="4"/>
      <c r="F21" s="4"/>
      <c r="G21" s="4">
        <f t="shared" si="2"/>
        <v>42000</v>
      </c>
      <c r="H21" s="28"/>
      <c r="I21" s="4">
        <v>42000</v>
      </c>
      <c r="J21" s="4">
        <v>0</v>
      </c>
      <c r="K21" s="4"/>
      <c r="L21" s="4">
        <f t="shared" si="3"/>
        <v>42000</v>
      </c>
      <c r="M21" s="28"/>
      <c r="N21" s="4">
        <v>42000</v>
      </c>
      <c r="O21" s="4"/>
      <c r="P21" s="4"/>
      <c r="Q21" s="4">
        <f t="shared" si="4"/>
        <v>42000</v>
      </c>
    </row>
    <row r="22" spans="1:17" x14ac:dyDescent="0.25">
      <c r="A22" t="s">
        <v>21</v>
      </c>
      <c r="B22" s="21"/>
      <c r="C22" s="4">
        <v>4000</v>
      </c>
      <c r="D22" s="4">
        <v>0</v>
      </c>
      <c r="E22" s="4"/>
      <c r="F22" s="4"/>
      <c r="G22" s="4">
        <f t="shared" si="2"/>
        <v>4000</v>
      </c>
      <c r="H22" s="21"/>
      <c r="I22" s="4">
        <v>4000</v>
      </c>
      <c r="J22" s="4">
        <v>0</v>
      </c>
      <c r="K22" s="4"/>
      <c r="L22" s="4">
        <f t="shared" si="3"/>
        <v>4000</v>
      </c>
      <c r="M22" s="21"/>
      <c r="N22" s="4">
        <v>4000</v>
      </c>
      <c r="O22" s="4"/>
      <c r="P22" s="4"/>
      <c r="Q22" s="4">
        <f t="shared" si="4"/>
        <v>4000</v>
      </c>
    </row>
    <row r="23" spans="1:17" x14ac:dyDescent="0.25">
      <c r="A23" t="s">
        <v>22</v>
      </c>
      <c r="B23" s="30"/>
      <c r="C23" s="29">
        <v>30000</v>
      </c>
      <c r="D23" s="29">
        <v>0</v>
      </c>
      <c r="E23" s="29"/>
      <c r="F23" s="29"/>
      <c r="G23" s="4">
        <f t="shared" si="2"/>
        <v>30000</v>
      </c>
      <c r="H23" s="30"/>
      <c r="I23" s="29">
        <v>30000</v>
      </c>
      <c r="J23" s="29">
        <v>0</v>
      </c>
      <c r="K23" s="29"/>
      <c r="L23" s="4">
        <f t="shared" si="3"/>
        <v>30000</v>
      </c>
      <c r="M23" s="30"/>
      <c r="N23" s="29">
        <v>30000</v>
      </c>
      <c r="O23" s="29"/>
      <c r="P23" s="29"/>
      <c r="Q23" s="37">
        <f t="shared" si="4"/>
        <v>30000</v>
      </c>
    </row>
    <row r="24" spans="1:17" x14ac:dyDescent="0.25">
      <c r="A24" s="11" t="s">
        <v>72</v>
      </c>
      <c r="B24" s="21"/>
      <c r="C24" s="4">
        <f>SUM(C15:C23)</f>
        <v>328000</v>
      </c>
      <c r="D24" s="4">
        <f>SUM(D15:D23)</f>
        <v>0</v>
      </c>
      <c r="E24" s="4"/>
      <c r="F24" s="4"/>
      <c r="G24" s="4">
        <f>SUM(G15:G23)</f>
        <v>328000</v>
      </c>
      <c r="H24" s="21"/>
      <c r="I24" s="4">
        <f>SUM(I15:I23)</f>
        <v>328000</v>
      </c>
      <c r="J24" s="4">
        <f>SUM(J15:J23)</f>
        <v>0</v>
      </c>
      <c r="K24" s="4">
        <f>SUM(K15:K23)</f>
        <v>0</v>
      </c>
      <c r="L24" s="4">
        <f t="shared" si="3"/>
        <v>328000</v>
      </c>
      <c r="M24" s="21"/>
      <c r="N24" s="4">
        <f>SUM(N15:N23)</f>
        <v>328000</v>
      </c>
      <c r="O24" s="4">
        <f>SUM(O15:O23)</f>
        <v>0</v>
      </c>
      <c r="P24" s="4">
        <f>SUM(P15:P23)</f>
        <v>0</v>
      </c>
      <c r="Q24" s="4">
        <f t="shared" si="4"/>
        <v>328000</v>
      </c>
    </row>
    <row r="25" spans="1:17" x14ac:dyDescent="0.25">
      <c r="B25" s="21"/>
      <c r="D25" s="4"/>
      <c r="E25" s="4"/>
      <c r="F25" s="4"/>
      <c r="H25" s="21"/>
      <c r="J25" s="4"/>
      <c r="K25" s="4"/>
      <c r="M25" s="21"/>
      <c r="O25" s="4"/>
      <c r="P25" s="4"/>
    </row>
    <row r="26" spans="1:17" ht="18" x14ac:dyDescent="0.25">
      <c r="A26" s="38" t="s">
        <v>66</v>
      </c>
      <c r="B26" s="21"/>
      <c r="D26" s="4"/>
      <c r="E26" s="4"/>
      <c r="F26" s="4"/>
      <c r="H26" s="21"/>
      <c r="J26" s="4"/>
      <c r="K26" s="4"/>
      <c r="M26" s="21"/>
      <c r="O26" s="4"/>
      <c r="P26" s="4"/>
    </row>
    <row r="27" spans="1:17" x14ac:dyDescent="0.25">
      <c r="A27" t="s">
        <v>73</v>
      </c>
      <c r="B27" s="21"/>
      <c r="D27" s="4"/>
      <c r="E27" s="4"/>
      <c r="F27" s="4"/>
      <c r="H27" s="21"/>
      <c r="J27" s="4"/>
      <c r="K27" s="4"/>
      <c r="M27" s="21"/>
      <c r="N27" s="4">
        <v>64000</v>
      </c>
      <c r="O27" s="4"/>
      <c r="P27" s="4"/>
      <c r="Q27" s="4">
        <f t="shared" ref="Q27:Q30" si="5">SUM(N27,O27,P27)</f>
        <v>64000</v>
      </c>
    </row>
    <row r="28" spans="1:17" x14ac:dyDescent="0.25">
      <c r="A28" t="s">
        <v>74</v>
      </c>
      <c r="B28" s="21"/>
      <c r="D28" s="4"/>
      <c r="E28" s="4"/>
      <c r="F28" s="4"/>
      <c r="H28" s="21"/>
      <c r="J28" s="4"/>
      <c r="K28" s="4"/>
      <c r="M28" s="21"/>
      <c r="N28" s="4">
        <v>60000</v>
      </c>
      <c r="O28" s="4"/>
      <c r="P28" s="4"/>
      <c r="Q28" s="4">
        <f t="shared" si="5"/>
        <v>60000</v>
      </c>
    </row>
    <row r="29" spans="1:17" x14ac:dyDescent="0.25">
      <c r="A29" t="s">
        <v>49</v>
      </c>
      <c r="B29" s="21"/>
      <c r="C29" s="4">
        <v>80000</v>
      </c>
      <c r="D29" s="4">
        <v>40000</v>
      </c>
      <c r="E29" s="4"/>
      <c r="F29" s="4"/>
      <c r="G29" s="4">
        <f>SUM(C29:F29)</f>
        <v>120000</v>
      </c>
      <c r="H29" s="21"/>
      <c r="I29" s="4">
        <v>110000</v>
      </c>
      <c r="J29" s="4"/>
      <c r="K29" s="4"/>
      <c r="L29" s="4">
        <f>SUM(I29,J29,K29)</f>
        <v>110000</v>
      </c>
      <c r="M29" s="21"/>
      <c r="N29" s="4">
        <v>135000</v>
      </c>
      <c r="O29" s="4"/>
      <c r="P29" s="4"/>
      <c r="Q29" s="4">
        <f t="shared" si="5"/>
        <v>135000</v>
      </c>
    </row>
    <row r="30" spans="1:17" x14ac:dyDescent="0.25">
      <c r="A30" s="34" t="s">
        <v>52</v>
      </c>
      <c r="B30" s="21"/>
      <c r="D30" s="4">
        <v>40000</v>
      </c>
      <c r="E30" s="4"/>
      <c r="F30" s="4"/>
      <c r="G30" s="4">
        <f>SUM(C30:F30)</f>
        <v>40000</v>
      </c>
      <c r="H30" s="21"/>
      <c r="I30" s="4">
        <v>40000</v>
      </c>
      <c r="J30" s="4"/>
      <c r="K30" s="4"/>
      <c r="L30" s="4">
        <f>SUM(I30,J30,K30)</f>
        <v>40000</v>
      </c>
      <c r="M30" s="21"/>
      <c r="N30" s="4">
        <v>40000</v>
      </c>
      <c r="O30" s="4"/>
      <c r="P30" s="4"/>
      <c r="Q30" s="4">
        <f t="shared" si="5"/>
        <v>40000</v>
      </c>
    </row>
    <row r="31" spans="1:17" x14ac:dyDescent="0.25">
      <c r="A31" s="11" t="s">
        <v>66</v>
      </c>
      <c r="B31" s="21"/>
      <c r="C31" s="4">
        <f>SUM(C29:C30)</f>
        <v>80000</v>
      </c>
      <c r="D31" s="4">
        <f>SUM(D29:D30)</f>
        <v>80000</v>
      </c>
      <c r="E31" s="4"/>
      <c r="F31" s="4"/>
      <c r="G31" s="4">
        <f>SUM(G29:G30)</f>
        <v>160000</v>
      </c>
      <c r="H31" s="21"/>
      <c r="I31" s="4">
        <f>SUM(I29:I30)</f>
        <v>150000</v>
      </c>
      <c r="J31" s="4">
        <f>SUM(J29:J30)</f>
        <v>0</v>
      </c>
      <c r="K31" s="4">
        <f>SUM(K29:K30)</f>
        <v>0</v>
      </c>
      <c r="L31" s="4">
        <f>SUM(I31,J31,K31)</f>
        <v>150000</v>
      </c>
      <c r="M31" s="21"/>
      <c r="N31" s="4">
        <f>SUM(N27:N30)</f>
        <v>299000</v>
      </c>
      <c r="O31" s="4">
        <f>SUM(O29:O30)</f>
        <v>0</v>
      </c>
      <c r="P31" s="4">
        <f>SUM(P29:P30)</f>
        <v>0</v>
      </c>
      <c r="Q31" s="4">
        <f>SUM(Q27:Q30)</f>
        <v>299000</v>
      </c>
    </row>
    <row r="32" spans="1:17" x14ac:dyDescent="0.25">
      <c r="A32" s="31"/>
      <c r="B32" s="21"/>
      <c r="D32" s="4"/>
      <c r="E32" s="4"/>
      <c r="F32" s="4"/>
      <c r="G32" s="4"/>
      <c r="H32" s="21"/>
      <c r="J32" s="4"/>
      <c r="K32" s="4"/>
      <c r="L32" s="4"/>
      <c r="M32" s="21"/>
      <c r="O32" s="4"/>
      <c r="P32" s="4"/>
      <c r="Q32" s="4"/>
    </row>
    <row r="33" spans="1:17" ht="18" x14ac:dyDescent="0.25">
      <c r="A33" s="38" t="s">
        <v>23</v>
      </c>
      <c r="B33" s="21"/>
      <c r="D33" s="4"/>
      <c r="E33" s="4"/>
      <c r="F33" s="4"/>
      <c r="H33" s="21"/>
      <c r="M33" s="21"/>
    </row>
    <row r="34" spans="1:17" x14ac:dyDescent="0.25">
      <c r="A34" t="s">
        <v>24</v>
      </c>
      <c r="B34" s="21"/>
      <c r="D34" s="4"/>
      <c r="E34" s="4"/>
      <c r="F34" s="4"/>
      <c r="H34" s="21"/>
      <c r="J34" s="4">
        <v>28133</v>
      </c>
      <c r="K34" s="4"/>
      <c r="L34" s="4">
        <f t="shared" ref="L34:L41" si="6">SUM(I34,J34,K34)</f>
        <v>28133</v>
      </c>
      <c r="M34" s="21"/>
      <c r="N34" s="4">
        <v>0</v>
      </c>
      <c r="O34" s="4"/>
      <c r="P34" s="4"/>
      <c r="Q34" s="4">
        <f t="shared" ref="Q34:Q41" si="7">SUM(N34,O34,P34)</f>
        <v>0</v>
      </c>
    </row>
    <row r="35" spans="1:17" x14ac:dyDescent="0.25">
      <c r="A35" t="s">
        <v>25</v>
      </c>
      <c r="B35" s="21"/>
      <c r="D35" s="4"/>
      <c r="E35" s="4"/>
      <c r="F35" s="4"/>
      <c r="H35" s="21"/>
      <c r="J35" s="4">
        <v>18435</v>
      </c>
      <c r="K35" s="4"/>
      <c r="L35" s="4">
        <f t="shared" si="6"/>
        <v>18435</v>
      </c>
      <c r="M35" s="21"/>
      <c r="N35" s="4">
        <v>0</v>
      </c>
      <c r="O35" s="4"/>
      <c r="P35" s="4"/>
      <c r="Q35" s="4">
        <f t="shared" si="7"/>
        <v>0</v>
      </c>
    </row>
    <row r="36" spans="1:17" x14ac:dyDescent="0.25">
      <c r="A36" t="s">
        <v>26</v>
      </c>
      <c r="B36" s="21"/>
      <c r="D36" s="4"/>
      <c r="E36" s="4"/>
      <c r="F36" s="4"/>
      <c r="H36" s="21"/>
      <c r="J36" s="4">
        <v>36451</v>
      </c>
      <c r="K36" s="4"/>
      <c r="L36" s="4">
        <f t="shared" si="6"/>
        <v>36451</v>
      </c>
      <c r="M36" s="21"/>
      <c r="N36" s="4">
        <v>0</v>
      </c>
      <c r="O36" s="4"/>
      <c r="P36" s="4"/>
      <c r="Q36" s="4">
        <f t="shared" si="7"/>
        <v>0</v>
      </c>
    </row>
    <row r="37" spans="1:17" x14ac:dyDescent="0.25">
      <c r="A37" t="s">
        <v>27</v>
      </c>
      <c r="B37" s="21"/>
      <c r="D37" s="4"/>
      <c r="E37" s="4"/>
      <c r="F37" s="4"/>
      <c r="H37" s="21"/>
      <c r="J37" s="4">
        <v>21758</v>
      </c>
      <c r="K37" s="4"/>
      <c r="L37" s="4">
        <f t="shared" si="6"/>
        <v>21758</v>
      </c>
      <c r="M37" s="21"/>
      <c r="N37" s="4">
        <v>0</v>
      </c>
      <c r="O37" s="4"/>
      <c r="P37" s="4"/>
      <c r="Q37" s="4">
        <f t="shared" si="7"/>
        <v>0</v>
      </c>
    </row>
    <row r="38" spans="1:17" x14ac:dyDescent="0.25">
      <c r="A38" t="s">
        <v>28</v>
      </c>
      <c r="B38" s="21"/>
      <c r="D38" s="4"/>
      <c r="E38" s="4"/>
      <c r="F38" s="4"/>
      <c r="H38" s="21"/>
      <c r="J38" s="4">
        <v>49545</v>
      </c>
      <c r="K38" s="4"/>
      <c r="L38" s="4">
        <f t="shared" si="6"/>
        <v>49545</v>
      </c>
      <c r="M38" s="21"/>
      <c r="N38" s="4">
        <v>0</v>
      </c>
      <c r="O38" s="4"/>
      <c r="P38" s="4"/>
      <c r="Q38" s="4">
        <f t="shared" si="7"/>
        <v>0</v>
      </c>
    </row>
    <row r="39" spans="1:17" x14ac:dyDescent="0.25">
      <c r="A39" t="s">
        <v>29</v>
      </c>
      <c r="B39" s="21"/>
      <c r="D39" s="4"/>
      <c r="E39" s="4"/>
      <c r="F39" s="4"/>
      <c r="H39" s="21"/>
      <c r="J39" s="4">
        <v>34903</v>
      </c>
      <c r="K39" s="4"/>
      <c r="L39" s="4">
        <f t="shared" si="6"/>
        <v>34903</v>
      </c>
      <c r="M39" s="21"/>
      <c r="N39" s="4">
        <v>0</v>
      </c>
      <c r="O39" s="4"/>
      <c r="P39" s="4"/>
      <c r="Q39" s="4">
        <f t="shared" si="7"/>
        <v>0</v>
      </c>
    </row>
    <row r="40" spans="1:17" x14ac:dyDescent="0.25">
      <c r="A40" t="s">
        <v>30</v>
      </c>
      <c r="B40" s="21"/>
      <c r="D40" s="4"/>
      <c r="E40" s="4"/>
      <c r="F40" s="4"/>
      <c r="H40" s="21"/>
      <c r="J40" s="29">
        <v>51291</v>
      </c>
      <c r="K40" s="29"/>
      <c r="L40" s="4">
        <f t="shared" si="6"/>
        <v>51291</v>
      </c>
      <c r="M40" s="21"/>
      <c r="N40" s="37">
        <v>0</v>
      </c>
      <c r="O40" s="29"/>
      <c r="P40" s="29"/>
      <c r="Q40" s="37">
        <f t="shared" si="7"/>
        <v>0</v>
      </c>
    </row>
    <row r="41" spans="1:17" x14ac:dyDescent="0.25">
      <c r="A41" s="39" t="s">
        <v>31</v>
      </c>
      <c r="B41" s="21"/>
      <c r="D41" s="4"/>
      <c r="E41" s="4"/>
      <c r="F41" s="4"/>
      <c r="H41" s="21"/>
      <c r="J41" s="4">
        <f>SUM(J34:J40)</f>
        <v>240516</v>
      </c>
      <c r="K41" s="4">
        <f>SUM(K34:K40)</f>
        <v>0</v>
      </c>
      <c r="L41" s="4">
        <f t="shared" si="6"/>
        <v>240516</v>
      </c>
      <c r="M41" s="21"/>
      <c r="N41" s="4">
        <f>SUM(N34:N40)</f>
        <v>0</v>
      </c>
      <c r="O41" s="4">
        <f>SUM(O34:O40)</f>
        <v>0</v>
      </c>
      <c r="P41" s="4">
        <f>SUM(P34:P40)</f>
        <v>0</v>
      </c>
      <c r="Q41" s="4">
        <f t="shared" si="7"/>
        <v>0</v>
      </c>
    </row>
    <row r="42" spans="1:17" x14ac:dyDescent="0.25">
      <c r="A42" s="39"/>
      <c r="B42" s="21"/>
      <c r="D42" s="4"/>
      <c r="E42" s="4"/>
      <c r="F42" s="4"/>
      <c r="H42" s="21"/>
      <c r="J42" s="4"/>
      <c r="K42" s="4"/>
      <c r="L42" s="4"/>
      <c r="M42" s="21"/>
      <c r="O42" s="4"/>
      <c r="P42" s="4"/>
      <c r="Q42" s="4"/>
    </row>
    <row r="43" spans="1:17" x14ac:dyDescent="0.25">
      <c r="A43" s="39"/>
      <c r="B43" s="21"/>
      <c r="D43" s="4"/>
      <c r="E43" s="4"/>
      <c r="F43" s="4"/>
      <c r="H43" s="21"/>
      <c r="J43" s="4"/>
      <c r="K43" s="4"/>
      <c r="L43" s="4"/>
      <c r="M43" s="21"/>
      <c r="O43" s="4"/>
      <c r="P43" s="4"/>
      <c r="Q43" s="4"/>
    </row>
    <row r="44" spans="1:17" ht="18" x14ac:dyDescent="0.25">
      <c r="A44" s="38" t="s">
        <v>71</v>
      </c>
      <c r="B44" s="21"/>
      <c r="D44" s="4"/>
      <c r="E44" s="4"/>
      <c r="F44" s="4"/>
      <c r="H44" s="21"/>
      <c r="J44" s="4"/>
      <c r="K44" s="4"/>
      <c r="M44" s="21"/>
      <c r="O44" s="4"/>
      <c r="P44" s="4"/>
    </row>
    <row r="45" spans="1:17" x14ac:dyDescent="0.25">
      <c r="B45" s="21"/>
      <c r="H45" s="21"/>
      <c r="M45" s="21"/>
    </row>
    <row r="46" spans="1:17" s="32" customFormat="1" x14ac:dyDescent="0.25">
      <c r="A46" s="26" t="s">
        <v>68</v>
      </c>
      <c r="B46" s="28"/>
      <c r="C46" s="27"/>
      <c r="D46" s="27"/>
      <c r="E46" s="27"/>
      <c r="F46" s="27"/>
      <c r="G46" s="4"/>
      <c r="H46" s="28"/>
      <c r="I46" s="27"/>
      <c r="J46" s="27"/>
      <c r="K46" s="27"/>
      <c r="L46" s="4"/>
      <c r="M46" s="28"/>
      <c r="N46" s="27"/>
      <c r="O46" s="27"/>
      <c r="P46" s="27"/>
      <c r="Q46" s="4"/>
    </row>
    <row r="47" spans="1:17" s="32" customFormat="1" x14ac:dyDescent="0.25">
      <c r="A47" s="26" t="s">
        <v>67</v>
      </c>
      <c r="B47" s="28"/>
      <c r="C47" s="27">
        <v>0</v>
      </c>
      <c r="D47" s="27">
        <v>200000</v>
      </c>
      <c r="E47" s="27"/>
      <c r="F47" s="27"/>
      <c r="G47" s="4">
        <f>SUM(C47:F47)</f>
        <v>200000</v>
      </c>
      <c r="H47" s="28"/>
      <c r="I47" s="27">
        <v>0</v>
      </c>
      <c r="J47" s="27">
        <v>2245000</v>
      </c>
      <c r="K47" s="27"/>
      <c r="L47" s="4">
        <f>SUM(I47,J47,K47)</f>
        <v>2245000</v>
      </c>
      <c r="M47" s="28"/>
      <c r="N47" s="27"/>
      <c r="O47" s="27"/>
      <c r="P47" s="27"/>
      <c r="Q47" s="4">
        <f>SUM(N47,O47,P47)</f>
        <v>0</v>
      </c>
    </row>
    <row r="48" spans="1:17" x14ac:dyDescent="0.25">
      <c r="A48" s="26" t="s">
        <v>33</v>
      </c>
      <c r="B48" s="28"/>
      <c r="C48" s="27">
        <v>0</v>
      </c>
      <c r="D48" s="27">
        <v>26533</v>
      </c>
      <c r="E48" s="27"/>
      <c r="F48" s="27"/>
      <c r="G48" s="4">
        <f t="shared" ref="G48:G55" si="8">SUM(C48:F48)</f>
        <v>26533</v>
      </c>
      <c r="H48" s="28"/>
      <c r="I48" s="27">
        <v>0</v>
      </c>
      <c r="J48" s="27"/>
      <c r="K48" s="27"/>
      <c r="L48" s="4">
        <f t="shared" ref="L48:L55" si="9">SUM(I48,J48,K48)</f>
        <v>0</v>
      </c>
      <c r="M48" s="28"/>
      <c r="N48" s="27"/>
      <c r="O48" s="27"/>
      <c r="P48" s="27"/>
      <c r="Q48" s="4">
        <f t="shared" ref="Q48:Q55" si="10">SUM(N48,O48,P48)</f>
        <v>0</v>
      </c>
    </row>
    <row r="49" spans="1:17" x14ac:dyDescent="0.25">
      <c r="A49" s="26" t="s">
        <v>34</v>
      </c>
      <c r="B49" s="28"/>
      <c r="C49" s="27">
        <v>0</v>
      </c>
      <c r="D49" s="4">
        <v>13412</v>
      </c>
      <c r="E49" s="4"/>
      <c r="F49" s="4"/>
      <c r="G49" s="4">
        <f t="shared" si="8"/>
        <v>13412</v>
      </c>
      <c r="H49" s="28"/>
      <c r="I49" s="27">
        <v>350000</v>
      </c>
      <c r="J49" s="4"/>
      <c r="K49" s="4"/>
      <c r="L49" s="4">
        <f t="shared" si="9"/>
        <v>350000</v>
      </c>
      <c r="M49" s="28"/>
      <c r="N49" s="27"/>
      <c r="O49" s="4"/>
      <c r="P49" s="4"/>
      <c r="Q49" s="4">
        <f t="shared" si="10"/>
        <v>0</v>
      </c>
    </row>
    <row r="50" spans="1:17" x14ac:dyDescent="0.25">
      <c r="A50" s="26" t="s">
        <v>35</v>
      </c>
      <c r="B50" s="28"/>
      <c r="C50" s="27">
        <v>0</v>
      </c>
      <c r="D50" s="4">
        <v>19747</v>
      </c>
      <c r="E50" s="4"/>
      <c r="F50" s="4"/>
      <c r="G50" s="4">
        <f t="shared" si="8"/>
        <v>19747</v>
      </c>
      <c r="H50" s="28"/>
      <c r="I50" s="27">
        <v>0</v>
      </c>
      <c r="J50" s="4"/>
      <c r="K50" s="4"/>
      <c r="L50" s="4">
        <f t="shared" si="9"/>
        <v>0</v>
      </c>
      <c r="M50" s="28"/>
      <c r="N50" s="27"/>
      <c r="O50" s="4"/>
      <c r="P50" s="4"/>
      <c r="Q50" s="4">
        <f t="shared" si="10"/>
        <v>0</v>
      </c>
    </row>
    <row r="51" spans="1:17" x14ac:dyDescent="0.25">
      <c r="A51" s="26" t="s">
        <v>36</v>
      </c>
      <c r="B51" s="28"/>
      <c r="C51" s="27"/>
      <c r="D51" s="33">
        <v>4933</v>
      </c>
      <c r="E51" s="33">
        <v>67</v>
      </c>
      <c r="F51" s="33"/>
      <c r="G51" s="4">
        <f t="shared" si="8"/>
        <v>5000</v>
      </c>
      <c r="H51" s="28"/>
      <c r="I51" s="27">
        <v>95000</v>
      </c>
      <c r="J51" s="4"/>
      <c r="K51" s="4">
        <v>-50000</v>
      </c>
      <c r="L51" s="4">
        <f t="shared" si="9"/>
        <v>45000</v>
      </c>
      <c r="M51" s="28"/>
      <c r="N51" s="27"/>
      <c r="O51" s="4"/>
      <c r="P51" s="4"/>
      <c r="Q51" s="4">
        <f t="shared" si="10"/>
        <v>0</v>
      </c>
    </row>
    <row r="52" spans="1:17" s="32" customFormat="1" x14ac:dyDescent="0.25">
      <c r="A52" s="26" t="s">
        <v>37</v>
      </c>
      <c r="B52" s="28"/>
      <c r="C52" s="27">
        <v>0</v>
      </c>
      <c r="D52" s="27">
        <v>25182</v>
      </c>
      <c r="E52" s="27"/>
      <c r="F52" s="27"/>
      <c r="G52" s="4">
        <f t="shared" si="8"/>
        <v>25182</v>
      </c>
      <c r="H52" s="28"/>
      <c r="I52" s="27">
        <v>0</v>
      </c>
      <c r="J52" s="27"/>
      <c r="K52" s="27"/>
      <c r="L52" s="4">
        <f t="shared" si="9"/>
        <v>0</v>
      </c>
      <c r="M52" s="28"/>
      <c r="N52" s="27"/>
      <c r="O52" s="27"/>
      <c r="P52" s="27"/>
      <c r="Q52" s="4">
        <f t="shared" si="10"/>
        <v>0</v>
      </c>
    </row>
    <row r="53" spans="1:17" x14ac:dyDescent="0.25">
      <c r="A53" s="26" t="s">
        <v>38</v>
      </c>
      <c r="B53" s="28"/>
      <c r="C53" s="27">
        <v>0</v>
      </c>
      <c r="D53" s="4">
        <v>17424</v>
      </c>
      <c r="E53" s="4"/>
      <c r="F53" s="4"/>
      <c r="G53" s="4">
        <f t="shared" si="8"/>
        <v>17424</v>
      </c>
      <c r="H53" s="28"/>
      <c r="I53" s="27">
        <v>50000</v>
      </c>
      <c r="J53" s="4"/>
      <c r="K53" s="4"/>
      <c r="L53" s="4">
        <f t="shared" si="9"/>
        <v>50000</v>
      </c>
      <c r="M53" s="28"/>
      <c r="N53" s="27"/>
      <c r="O53" s="4"/>
      <c r="P53" s="4"/>
      <c r="Q53" s="4">
        <f t="shared" si="10"/>
        <v>0</v>
      </c>
    </row>
    <row r="54" spans="1:17" s="26" customFormat="1" x14ac:dyDescent="0.25">
      <c r="A54" s="26" t="s">
        <v>39</v>
      </c>
      <c r="B54" s="28"/>
      <c r="C54" s="27">
        <v>0</v>
      </c>
      <c r="D54" s="27">
        <v>41920</v>
      </c>
      <c r="E54" s="27"/>
      <c r="F54" s="27"/>
      <c r="G54" s="4">
        <f t="shared" si="8"/>
        <v>41920</v>
      </c>
      <c r="H54" s="28"/>
      <c r="I54" s="27">
        <v>0</v>
      </c>
      <c r="J54" s="27"/>
      <c r="K54" s="27"/>
      <c r="L54" s="4">
        <f t="shared" si="9"/>
        <v>0</v>
      </c>
      <c r="M54" s="28"/>
      <c r="N54" s="27"/>
      <c r="O54" s="27"/>
      <c r="P54" s="27"/>
      <c r="Q54" s="4">
        <f t="shared" si="10"/>
        <v>0</v>
      </c>
    </row>
    <row r="55" spans="1:17" x14ac:dyDescent="0.25">
      <c r="A55" t="s">
        <v>56</v>
      </c>
      <c r="B55" s="21"/>
      <c r="C55" s="4">
        <v>656320</v>
      </c>
      <c r="D55" s="33">
        <v>-558351</v>
      </c>
      <c r="E55" s="33">
        <v>-67</v>
      </c>
      <c r="F55" s="33">
        <v>-3100</v>
      </c>
      <c r="G55" s="4">
        <f t="shared" si="8"/>
        <v>94802</v>
      </c>
      <c r="H55" s="21"/>
      <c r="I55" s="4">
        <v>90937</v>
      </c>
      <c r="J55" s="4"/>
      <c r="K55" s="4">
        <v>50000</v>
      </c>
      <c r="L55" s="4">
        <f t="shared" si="9"/>
        <v>140937</v>
      </c>
      <c r="M55" s="21"/>
      <c r="N55" s="37">
        <v>349463</v>
      </c>
      <c r="O55" s="37"/>
      <c r="P55" s="37"/>
      <c r="Q55" s="37">
        <f t="shared" si="10"/>
        <v>349463</v>
      </c>
    </row>
    <row r="56" spans="1:17" s="32" customFormat="1" ht="12.75" x14ac:dyDescent="0.2">
      <c r="A56" s="31" t="s">
        <v>41</v>
      </c>
      <c r="B56" s="28"/>
      <c r="C56" s="27">
        <f>SUM(C46:C55)</f>
        <v>656320</v>
      </c>
      <c r="D56" s="27">
        <f>SUM(D46:D55)</f>
        <v>-209200</v>
      </c>
      <c r="E56" s="27">
        <f>SUM(E46:E55)</f>
        <v>0</v>
      </c>
      <c r="F56" s="27">
        <f>SUM(F46:F55)</f>
        <v>-3100</v>
      </c>
      <c r="G56" s="27">
        <f>SUM(G46:G55)</f>
        <v>444020</v>
      </c>
      <c r="H56" s="28"/>
      <c r="I56" s="27">
        <f>SUM(I46:I55)</f>
        <v>585937</v>
      </c>
      <c r="J56" s="27">
        <f>SUM(J46:J55)</f>
        <v>2245000</v>
      </c>
      <c r="K56" s="27">
        <f>SUM(K46:K55)</f>
        <v>0</v>
      </c>
      <c r="L56" s="27">
        <f>SUM(L46:L55)</f>
        <v>2830937</v>
      </c>
      <c r="M56" s="28"/>
      <c r="N56" s="27">
        <f>SUM(N46:N55)</f>
        <v>349463</v>
      </c>
      <c r="O56" s="27">
        <f>SUM(O46:O55)</f>
        <v>0</v>
      </c>
      <c r="P56" s="27">
        <f>SUM(P46:P55)</f>
        <v>0</v>
      </c>
      <c r="Q56" s="27">
        <f>SUM(Q46:Q55)</f>
        <v>349463</v>
      </c>
    </row>
    <row r="57" spans="1:17" s="32" customFormat="1" ht="12.75" x14ac:dyDescent="0.2">
      <c r="A57" s="31"/>
      <c r="B57" s="28"/>
      <c r="C57" s="27"/>
      <c r="D57" s="29"/>
      <c r="E57" s="29"/>
      <c r="F57" s="29"/>
      <c r="H57" s="28"/>
      <c r="I57" s="27"/>
      <c r="J57" s="29"/>
      <c r="K57" s="29"/>
      <c r="M57" s="28"/>
      <c r="N57" s="27"/>
      <c r="O57" s="29"/>
      <c r="P57" s="29"/>
    </row>
    <row r="58" spans="1:17" ht="18" x14ac:dyDescent="0.25">
      <c r="A58" s="38" t="s">
        <v>42</v>
      </c>
      <c r="B58" s="21"/>
      <c r="D58" s="4"/>
      <c r="E58" s="4"/>
      <c r="F58" s="4"/>
      <c r="H58" s="21"/>
      <c r="J58" s="4"/>
      <c r="K58" s="4"/>
      <c r="M58" s="21"/>
      <c r="O58" s="4"/>
      <c r="P58" s="4"/>
    </row>
    <row r="59" spans="1:17" ht="18" x14ac:dyDescent="0.25">
      <c r="A59" s="38"/>
      <c r="B59" s="21"/>
      <c r="D59" s="4"/>
      <c r="E59" s="4"/>
      <c r="F59" s="4"/>
      <c r="H59" s="21"/>
      <c r="J59" s="4"/>
      <c r="K59" s="4"/>
      <c r="M59" s="21"/>
      <c r="O59" s="4"/>
      <c r="P59" s="4"/>
    </row>
    <row r="60" spans="1:17" x14ac:dyDescent="0.25">
      <c r="A60" s="26" t="s">
        <v>32</v>
      </c>
      <c r="B60" s="21"/>
      <c r="C60" s="4">
        <v>25000</v>
      </c>
      <c r="D60" s="4">
        <v>0</v>
      </c>
      <c r="E60" s="4"/>
      <c r="F60" s="4"/>
      <c r="G60" s="4">
        <f t="shared" ref="G60:G61" si="11">SUM(C60:F60)</f>
        <v>25000</v>
      </c>
      <c r="H60" s="21"/>
      <c r="I60" s="4">
        <v>25000</v>
      </c>
      <c r="J60" s="4">
        <v>0</v>
      </c>
      <c r="K60" s="4"/>
      <c r="L60" s="4">
        <f t="shared" ref="L60:L61" si="12">SUM(I60,J60,K60)</f>
        <v>25000</v>
      </c>
      <c r="M60" s="21"/>
      <c r="N60" s="4">
        <v>25000</v>
      </c>
      <c r="O60" s="4"/>
      <c r="P60" s="4"/>
      <c r="Q60" s="4">
        <f t="shared" ref="Q60:Q61" si="13">SUM(N60,O60,P60)</f>
        <v>25000</v>
      </c>
    </row>
    <row r="61" spans="1:17" s="32" customFormat="1" x14ac:dyDescent="0.25">
      <c r="A61" s="26" t="s">
        <v>40</v>
      </c>
      <c r="B61" s="30"/>
      <c r="C61" s="27">
        <v>0</v>
      </c>
      <c r="D61" s="29">
        <v>0</v>
      </c>
      <c r="E61" s="29"/>
      <c r="F61" s="29"/>
      <c r="G61" s="4">
        <f t="shared" si="11"/>
        <v>0</v>
      </c>
      <c r="H61" s="30"/>
      <c r="I61" s="27">
        <v>30000</v>
      </c>
      <c r="J61" s="29"/>
      <c r="K61" s="29"/>
      <c r="L61" s="4">
        <f t="shared" si="12"/>
        <v>30000</v>
      </c>
      <c r="M61" s="30"/>
      <c r="N61" s="27">
        <v>30000</v>
      </c>
      <c r="O61" s="29"/>
      <c r="P61" s="29"/>
      <c r="Q61" s="4">
        <f t="shared" si="13"/>
        <v>30000</v>
      </c>
    </row>
    <row r="62" spans="1:17" x14ac:dyDescent="0.25">
      <c r="A62" t="s">
        <v>43</v>
      </c>
      <c r="B62" s="21"/>
      <c r="C62" s="4">
        <v>12000</v>
      </c>
      <c r="D62" s="4">
        <v>0</v>
      </c>
      <c r="E62" s="4"/>
      <c r="F62" s="4">
        <v>3100</v>
      </c>
      <c r="G62" s="4">
        <f t="shared" ref="G62:G73" si="14">SUM(C62:F62)</f>
        <v>15100</v>
      </c>
      <c r="H62" s="21"/>
      <c r="I62" s="4">
        <v>12000</v>
      </c>
      <c r="J62" s="4">
        <v>4000</v>
      </c>
      <c r="K62" s="4"/>
      <c r="L62" s="4">
        <f t="shared" ref="L62:L74" si="15">SUM(I62,J62,K62)</f>
        <v>16000</v>
      </c>
      <c r="M62" s="21"/>
      <c r="N62" s="4">
        <v>16000</v>
      </c>
      <c r="O62" s="4"/>
      <c r="P62" s="4"/>
      <c r="Q62" s="4">
        <f t="shared" ref="Q62:Q74" si="16">SUM(N62,O62,P62)</f>
        <v>16000</v>
      </c>
    </row>
    <row r="63" spans="1:17" x14ac:dyDescent="0.25">
      <c r="A63" s="34" t="s">
        <v>44</v>
      </c>
      <c r="B63" s="21"/>
      <c r="C63" s="4">
        <v>0</v>
      </c>
      <c r="D63" s="4">
        <v>200</v>
      </c>
      <c r="E63" s="4"/>
      <c r="F63" s="4"/>
      <c r="G63" s="4">
        <f t="shared" si="14"/>
        <v>200</v>
      </c>
      <c r="H63" s="21"/>
      <c r="I63" s="4">
        <v>200</v>
      </c>
      <c r="J63" s="4"/>
      <c r="K63" s="4"/>
      <c r="L63" s="4">
        <f t="shared" si="15"/>
        <v>200</v>
      </c>
      <c r="M63" s="21"/>
      <c r="N63" s="4">
        <v>200</v>
      </c>
      <c r="O63" s="4"/>
      <c r="P63" s="4"/>
      <c r="Q63" s="4">
        <f t="shared" si="16"/>
        <v>200</v>
      </c>
    </row>
    <row r="64" spans="1:17" x14ac:dyDescent="0.25">
      <c r="A64" t="s">
        <v>45</v>
      </c>
      <c r="B64" s="21"/>
      <c r="C64" s="4">
        <v>1500</v>
      </c>
      <c r="D64" s="4">
        <v>1000</v>
      </c>
      <c r="E64" s="4"/>
      <c r="F64" s="4"/>
      <c r="G64" s="4">
        <f t="shared" si="14"/>
        <v>2500</v>
      </c>
      <c r="H64" s="21"/>
      <c r="I64" s="4">
        <v>1500</v>
      </c>
      <c r="J64" s="4"/>
      <c r="K64" s="4"/>
      <c r="L64" s="4">
        <f t="shared" si="15"/>
        <v>1500</v>
      </c>
      <c r="M64" s="21"/>
      <c r="N64" s="4">
        <v>1500</v>
      </c>
      <c r="O64" s="4"/>
      <c r="P64" s="4"/>
      <c r="Q64" s="4">
        <f t="shared" si="16"/>
        <v>1500</v>
      </c>
    </row>
    <row r="65" spans="1:17" x14ac:dyDescent="0.25">
      <c r="A65" t="s">
        <v>46</v>
      </c>
      <c r="B65" s="21"/>
      <c r="C65" s="4">
        <v>8000</v>
      </c>
      <c r="D65" s="4">
        <v>0</v>
      </c>
      <c r="E65" s="4"/>
      <c r="F65" s="4"/>
      <c r="G65" s="4">
        <f t="shared" si="14"/>
        <v>8000</v>
      </c>
      <c r="H65" s="21"/>
      <c r="I65" s="4">
        <v>8000</v>
      </c>
      <c r="J65" s="4"/>
      <c r="K65" s="4"/>
      <c r="L65" s="4">
        <f t="shared" si="15"/>
        <v>8000</v>
      </c>
      <c r="M65" s="21"/>
      <c r="N65" s="4">
        <v>8000</v>
      </c>
      <c r="O65" s="4"/>
      <c r="P65" s="4"/>
      <c r="Q65" s="4">
        <f t="shared" si="16"/>
        <v>8000</v>
      </c>
    </row>
    <row r="66" spans="1:17" x14ac:dyDescent="0.25">
      <c r="A66" t="s">
        <v>47</v>
      </c>
      <c r="B66" s="21"/>
      <c r="C66" s="4">
        <v>14000</v>
      </c>
      <c r="D66" s="4">
        <v>20000</v>
      </c>
      <c r="E66" s="4"/>
      <c r="F66" s="4"/>
      <c r="G66" s="4">
        <f t="shared" si="14"/>
        <v>34000</v>
      </c>
      <c r="H66" s="21"/>
      <c r="I66" s="4">
        <v>14000</v>
      </c>
      <c r="J66" s="4"/>
      <c r="K66" s="4"/>
      <c r="L66" s="4">
        <f t="shared" si="15"/>
        <v>14000</v>
      </c>
      <c r="M66" s="21"/>
      <c r="N66" s="4">
        <v>14000</v>
      </c>
      <c r="O66" s="4"/>
      <c r="P66" s="4"/>
      <c r="Q66" s="4">
        <f t="shared" si="16"/>
        <v>14000</v>
      </c>
    </row>
    <row r="67" spans="1:17" x14ac:dyDescent="0.25">
      <c r="A67" s="26" t="s">
        <v>48</v>
      </c>
      <c r="B67" s="21"/>
      <c r="C67" s="4">
        <v>2500</v>
      </c>
      <c r="D67" s="4">
        <v>3000</v>
      </c>
      <c r="E67" s="4"/>
      <c r="F67" s="4"/>
      <c r="G67" s="4">
        <f t="shared" si="14"/>
        <v>5500</v>
      </c>
      <c r="H67" s="21"/>
      <c r="I67" s="4">
        <v>2500</v>
      </c>
      <c r="J67" s="4"/>
      <c r="K67" s="4"/>
      <c r="L67" s="4">
        <f t="shared" si="15"/>
        <v>2500</v>
      </c>
      <c r="M67" s="21"/>
      <c r="N67" s="4">
        <v>2500</v>
      </c>
      <c r="O67" s="4"/>
      <c r="P67" s="4"/>
      <c r="Q67" s="4">
        <f t="shared" si="16"/>
        <v>2500</v>
      </c>
    </row>
    <row r="68" spans="1:17" x14ac:dyDescent="0.25">
      <c r="A68" t="s">
        <v>50</v>
      </c>
      <c r="B68" s="21"/>
      <c r="C68" s="4">
        <v>2000</v>
      </c>
      <c r="D68" s="4">
        <v>8000</v>
      </c>
      <c r="E68" s="4"/>
      <c r="F68" s="4"/>
      <c r="G68" s="4">
        <f t="shared" si="14"/>
        <v>10000</v>
      </c>
      <c r="H68" s="21"/>
      <c r="I68" s="4">
        <v>8000</v>
      </c>
      <c r="J68" s="4">
        <v>4000</v>
      </c>
      <c r="K68" s="4"/>
      <c r="L68" s="4">
        <f t="shared" si="15"/>
        <v>12000</v>
      </c>
      <c r="M68" s="21"/>
      <c r="N68" s="4">
        <v>12000</v>
      </c>
      <c r="O68" s="4"/>
      <c r="P68" s="4"/>
      <c r="Q68" s="4">
        <f t="shared" si="16"/>
        <v>12000</v>
      </c>
    </row>
    <row r="69" spans="1:17" x14ac:dyDescent="0.25">
      <c r="A69" t="s">
        <v>51</v>
      </c>
      <c r="B69" s="21"/>
      <c r="C69" s="4">
        <v>60000</v>
      </c>
      <c r="D69" s="4">
        <v>40000</v>
      </c>
      <c r="E69" s="4"/>
      <c r="F69" s="4"/>
      <c r="G69" s="4">
        <f t="shared" si="14"/>
        <v>100000</v>
      </c>
      <c r="H69" s="21"/>
      <c r="I69" s="4">
        <v>100000</v>
      </c>
      <c r="J69" s="4"/>
      <c r="K69" s="4"/>
      <c r="L69" s="4">
        <f t="shared" si="15"/>
        <v>100000</v>
      </c>
      <c r="M69" s="21"/>
      <c r="N69" s="4">
        <v>100000</v>
      </c>
      <c r="O69" s="4"/>
      <c r="P69" s="4"/>
      <c r="Q69" s="4">
        <f t="shared" si="16"/>
        <v>100000</v>
      </c>
    </row>
    <row r="70" spans="1:17" x14ac:dyDescent="0.25">
      <c r="A70" s="34" t="s">
        <v>53</v>
      </c>
      <c r="B70" s="21"/>
      <c r="C70" s="4">
        <v>0</v>
      </c>
      <c r="D70" s="4">
        <v>20000</v>
      </c>
      <c r="E70" s="4"/>
      <c r="F70" s="4"/>
      <c r="G70" s="4">
        <f t="shared" si="14"/>
        <v>20000</v>
      </c>
      <c r="H70" s="21"/>
      <c r="I70" s="4">
        <v>23000</v>
      </c>
      <c r="J70" s="4"/>
      <c r="K70" s="4"/>
      <c r="L70" s="4">
        <f t="shared" si="15"/>
        <v>23000</v>
      </c>
      <c r="M70" s="21"/>
      <c r="N70" s="4">
        <v>24000</v>
      </c>
      <c r="O70" s="4"/>
      <c r="P70" s="4"/>
      <c r="Q70" s="4">
        <f t="shared" si="16"/>
        <v>24000</v>
      </c>
    </row>
    <row r="71" spans="1:17" x14ac:dyDescent="0.25">
      <c r="A71" t="s">
        <v>54</v>
      </c>
      <c r="B71" s="21"/>
      <c r="C71" s="4">
        <v>2000</v>
      </c>
      <c r="D71" s="4">
        <v>4000</v>
      </c>
      <c r="E71" s="4"/>
      <c r="F71" s="4"/>
      <c r="G71" s="4">
        <f t="shared" si="14"/>
        <v>6000</v>
      </c>
      <c r="H71" s="21"/>
      <c r="I71" s="4">
        <v>6000</v>
      </c>
      <c r="J71" s="4"/>
      <c r="K71" s="4"/>
      <c r="L71" s="4">
        <f t="shared" si="15"/>
        <v>6000</v>
      </c>
      <c r="M71" s="21"/>
      <c r="N71" s="4">
        <v>6000</v>
      </c>
      <c r="O71" s="4"/>
      <c r="P71" s="4"/>
      <c r="Q71" s="4">
        <f t="shared" si="16"/>
        <v>6000</v>
      </c>
    </row>
    <row r="72" spans="1:17" x14ac:dyDescent="0.25">
      <c r="A72" s="26" t="s">
        <v>55</v>
      </c>
      <c r="B72" s="21"/>
      <c r="D72" s="4">
        <v>3000</v>
      </c>
      <c r="E72" s="4"/>
      <c r="F72" s="4"/>
      <c r="G72" s="4">
        <f t="shared" si="14"/>
        <v>3000</v>
      </c>
      <c r="H72" s="21"/>
      <c r="I72" s="4">
        <v>3000</v>
      </c>
      <c r="J72" s="4"/>
      <c r="K72" s="4"/>
      <c r="L72" s="4">
        <f t="shared" si="15"/>
        <v>3000</v>
      </c>
      <c r="M72" s="21"/>
      <c r="N72" s="4">
        <v>3000</v>
      </c>
      <c r="O72" s="4"/>
      <c r="P72" s="4"/>
      <c r="Q72" s="4">
        <f t="shared" si="16"/>
        <v>3000</v>
      </c>
    </row>
    <row r="73" spans="1:17" x14ac:dyDescent="0.25">
      <c r="A73" t="s">
        <v>69</v>
      </c>
      <c r="B73" s="21"/>
      <c r="C73" s="4">
        <v>4000</v>
      </c>
      <c r="D73" s="4">
        <v>10000</v>
      </c>
      <c r="E73" s="4"/>
      <c r="F73" s="4"/>
      <c r="G73" s="4">
        <f t="shared" si="14"/>
        <v>14000</v>
      </c>
      <c r="H73" s="21"/>
      <c r="I73" s="4">
        <v>4000</v>
      </c>
      <c r="J73" s="4">
        <v>4000</v>
      </c>
      <c r="K73" s="4"/>
      <c r="L73" s="4">
        <f t="shared" si="15"/>
        <v>8000</v>
      </c>
      <c r="M73" s="21"/>
      <c r="N73" s="4">
        <v>8000</v>
      </c>
      <c r="O73" s="4"/>
      <c r="P73" s="4"/>
      <c r="Q73" s="4">
        <f t="shared" si="16"/>
        <v>8000</v>
      </c>
    </row>
    <row r="74" spans="1:17" x14ac:dyDescent="0.25">
      <c r="A74" t="s">
        <v>57</v>
      </c>
      <c r="B74" s="21"/>
      <c r="D74" s="33"/>
      <c r="E74" s="33"/>
      <c r="F74" s="33"/>
      <c r="G74" s="4"/>
      <c r="H74" s="21"/>
      <c r="J74" s="4">
        <v>5000</v>
      </c>
      <c r="K74" s="4"/>
      <c r="L74" s="4">
        <f t="shared" si="15"/>
        <v>5000</v>
      </c>
      <c r="M74" s="21"/>
      <c r="N74" s="4">
        <v>5000</v>
      </c>
      <c r="O74" s="4"/>
      <c r="P74" s="4"/>
      <c r="Q74" s="4">
        <f t="shared" si="16"/>
        <v>5000</v>
      </c>
    </row>
    <row r="75" spans="1:17" x14ac:dyDescent="0.25">
      <c r="B75" s="30"/>
      <c r="C75" s="29" t="s">
        <v>58</v>
      </c>
      <c r="D75" s="29" t="s">
        <v>58</v>
      </c>
      <c r="E75" s="27" t="s">
        <v>58</v>
      </c>
      <c r="F75" s="27" t="s">
        <v>58</v>
      </c>
      <c r="G75" s="29" t="s">
        <v>58</v>
      </c>
      <c r="H75" s="30"/>
      <c r="I75" s="29" t="s">
        <v>58</v>
      </c>
      <c r="J75" s="29" t="s">
        <v>58</v>
      </c>
      <c r="K75" s="29" t="s">
        <v>58</v>
      </c>
      <c r="L75" s="29" t="s">
        <v>58</v>
      </c>
      <c r="M75" s="30"/>
      <c r="N75" s="29" t="s">
        <v>58</v>
      </c>
      <c r="O75" s="29" t="s">
        <v>58</v>
      </c>
      <c r="P75" s="29" t="s">
        <v>58</v>
      </c>
      <c r="Q75" s="29" t="s">
        <v>58</v>
      </c>
    </row>
    <row r="76" spans="1:17" s="25" customFormat="1" ht="12.75" x14ac:dyDescent="0.2">
      <c r="A76" s="25" t="s">
        <v>59</v>
      </c>
      <c r="B76" s="24"/>
      <c r="C76" s="23">
        <f>SUM(C60:C74)</f>
        <v>131000</v>
      </c>
      <c r="D76" s="23">
        <f>SUM(D60:D74)</f>
        <v>109200</v>
      </c>
      <c r="E76" s="23">
        <f>SUM(E60:E74)</f>
        <v>0</v>
      </c>
      <c r="F76" s="23">
        <f>SUM(F60:F74)</f>
        <v>3100</v>
      </c>
      <c r="G76" s="23">
        <f>SUM(G60:G74)</f>
        <v>243300</v>
      </c>
      <c r="H76" s="24"/>
      <c r="I76" s="23">
        <f t="shared" ref="I76:Q76" si="17">SUM(I60:I74)</f>
        <v>237200</v>
      </c>
      <c r="J76" s="23">
        <f t="shared" si="17"/>
        <v>17000</v>
      </c>
      <c r="K76" s="23">
        <f t="shared" si="17"/>
        <v>0</v>
      </c>
      <c r="L76" s="23">
        <f t="shared" si="17"/>
        <v>254200</v>
      </c>
      <c r="M76" s="24"/>
      <c r="N76" s="23">
        <f t="shared" si="17"/>
        <v>255200</v>
      </c>
      <c r="O76" s="23">
        <f t="shared" si="17"/>
        <v>0</v>
      </c>
      <c r="P76" s="23">
        <f t="shared" si="17"/>
        <v>0</v>
      </c>
      <c r="Q76" s="23">
        <f t="shared" si="17"/>
        <v>255200</v>
      </c>
    </row>
    <row r="77" spans="1:17" s="25" customFormat="1" ht="12.75" x14ac:dyDescent="0.2">
      <c r="B77" s="24"/>
      <c r="C77" s="23"/>
      <c r="D77" s="23"/>
      <c r="E77" s="23"/>
      <c r="F77" s="23"/>
      <c r="H77" s="24"/>
      <c r="I77" s="23"/>
      <c r="J77" s="23"/>
      <c r="K77" s="23"/>
      <c r="M77" s="24"/>
      <c r="N77" s="23"/>
      <c r="O77" s="23"/>
      <c r="P77" s="23"/>
    </row>
    <row r="78" spans="1:17" s="25" customFormat="1" ht="12.75" x14ac:dyDescent="0.2">
      <c r="A78" s="25" t="s">
        <v>60</v>
      </c>
      <c r="B78" s="24"/>
      <c r="C78" s="23">
        <f>SUM(C24,C31,C56,C76)</f>
        <v>1195320</v>
      </c>
      <c r="D78" s="23">
        <f>SUM(D24,D31,D56,D76)</f>
        <v>-20000</v>
      </c>
      <c r="E78" s="23">
        <f>SUM(E24,E31,E56,E76)</f>
        <v>0</v>
      </c>
      <c r="F78" s="23">
        <f>SUM(F24,F31,F56,F76)</f>
        <v>0</v>
      </c>
      <c r="G78" s="23">
        <f>SUM(G24,G31,G56,G76)</f>
        <v>1175320</v>
      </c>
      <c r="H78" s="24"/>
      <c r="I78" s="23">
        <f>SUM(I24,I31,I56,I76)</f>
        <v>1301137</v>
      </c>
      <c r="J78" s="23">
        <f>SUM(J24,J41,J31,J56,J76)</f>
        <v>2502516</v>
      </c>
      <c r="K78" s="23">
        <f>SUM(K24,K41,K31,K56,K76)</f>
        <v>0</v>
      </c>
      <c r="L78" s="23">
        <f>SUM(L24,L41,L31,L56,L76)</f>
        <v>3803653</v>
      </c>
      <c r="M78" s="24"/>
      <c r="N78" s="23">
        <f>SUM(N24,N31,N56,N76)</f>
        <v>1231663</v>
      </c>
      <c r="O78" s="23">
        <f>SUM(O24,O41,O31,O56,O76)</f>
        <v>0</v>
      </c>
      <c r="P78" s="23">
        <f>SUM(P24,P41,P31,P56,P76)</f>
        <v>0</v>
      </c>
      <c r="Q78" s="23">
        <f>SUM(Q24,Q41,Q31,Q56,Q76)</f>
        <v>1231663</v>
      </c>
    </row>
    <row r="79" spans="1:17" x14ac:dyDescent="0.25">
      <c r="B79" s="30"/>
      <c r="C79" s="29" t="s">
        <v>58</v>
      </c>
      <c r="D79" s="29" t="s">
        <v>58</v>
      </c>
      <c r="E79" s="29" t="s">
        <v>58</v>
      </c>
      <c r="F79" s="29" t="s">
        <v>58</v>
      </c>
      <c r="G79" s="29" t="s">
        <v>61</v>
      </c>
      <c r="H79" s="30"/>
      <c r="I79" s="29" t="s">
        <v>58</v>
      </c>
      <c r="J79" s="29" t="s">
        <v>58</v>
      </c>
      <c r="K79" s="29" t="s">
        <v>58</v>
      </c>
      <c r="L79" s="29" t="s">
        <v>58</v>
      </c>
      <c r="M79" s="30"/>
      <c r="N79" s="29" t="s">
        <v>58</v>
      </c>
      <c r="O79" s="29" t="s">
        <v>58</v>
      </c>
      <c r="P79" s="29" t="s">
        <v>58</v>
      </c>
      <c r="Q79" s="29" t="s">
        <v>58</v>
      </c>
    </row>
    <row r="80" spans="1:17" s="25" customFormat="1" x14ac:dyDescent="0.25">
      <c r="A80" s="25" t="s">
        <v>62</v>
      </c>
      <c r="B80" s="24"/>
      <c r="C80" s="23">
        <f>SUM(C12-C78)</f>
        <v>224000</v>
      </c>
      <c r="D80" s="23">
        <f>SUM(D12-D78)</f>
        <v>20000</v>
      </c>
      <c r="E80" s="23">
        <f>SUM(E12-E78)</f>
        <v>0</v>
      </c>
      <c r="F80" s="23">
        <f>SUM(F12-F78)</f>
        <v>0</v>
      </c>
      <c r="G80" s="23">
        <f>SUM(G12-G78)</f>
        <v>244000</v>
      </c>
      <c r="H80" s="24"/>
      <c r="I80" s="23">
        <f>SUM(I12-I78)</f>
        <v>124000</v>
      </c>
      <c r="J80" s="23">
        <f>SUM(J12-J78)</f>
        <v>-665016</v>
      </c>
      <c r="K80" s="23">
        <f>SUM(K12-K78)</f>
        <v>0</v>
      </c>
      <c r="L80" s="4">
        <f>SUM(I80:J80)</f>
        <v>-541016</v>
      </c>
      <c r="M80" s="24"/>
      <c r="N80" s="23">
        <f>SUM(N12-N78)</f>
        <v>327901</v>
      </c>
      <c r="O80" s="23">
        <f>SUM(O12-O78)</f>
        <v>0</v>
      </c>
      <c r="P80" s="23">
        <f>SUM(P12-P78)</f>
        <v>0</v>
      </c>
      <c r="Q80" s="4">
        <f>SUM(N80:O80)</f>
        <v>327901</v>
      </c>
    </row>
    <row r="81" spans="2:17" x14ac:dyDescent="0.25">
      <c r="B81" s="36"/>
      <c r="C81" s="35" t="s">
        <v>63</v>
      </c>
      <c r="D81" s="35" t="s">
        <v>63</v>
      </c>
      <c r="E81" s="35" t="s">
        <v>63</v>
      </c>
      <c r="F81" s="35" t="s">
        <v>63</v>
      </c>
      <c r="G81" s="35" t="s">
        <v>64</v>
      </c>
      <c r="H81" s="36"/>
      <c r="I81" s="35" t="s">
        <v>63</v>
      </c>
      <c r="J81" s="35" t="s">
        <v>63</v>
      </c>
      <c r="K81" s="35" t="s">
        <v>63</v>
      </c>
      <c r="L81" s="35" t="s">
        <v>63</v>
      </c>
      <c r="M81" s="36"/>
      <c r="N81" s="35" t="s">
        <v>63</v>
      </c>
      <c r="O81" s="35" t="s">
        <v>63</v>
      </c>
      <c r="P81" s="35" t="s">
        <v>63</v>
      </c>
      <c r="Q81" s="35" t="s">
        <v>63</v>
      </c>
    </row>
    <row r="82" spans="2:17" x14ac:dyDescent="0.25">
      <c r="D82" s="4"/>
      <c r="E82" s="4"/>
      <c r="F82" s="4"/>
      <c r="J82" s="4"/>
      <c r="K82" s="4"/>
      <c r="O82" s="4"/>
      <c r="P82" s="4"/>
    </row>
  </sheetData>
  <printOptions headings="1" gridLines="1"/>
  <pageMargins left="0.7" right="0.7" top="0.75" bottom="0.75" header="0.3" footer="0.3"/>
  <pageSetup paperSize="5" scale="75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 Nixon</dc:creator>
  <cp:lastModifiedBy>Drew Nixon</cp:lastModifiedBy>
  <cp:lastPrinted>2026-08-10T20:18:01Z</cp:lastPrinted>
  <dcterms:created xsi:type="dcterms:W3CDTF">2026-06-11T20:33:29Z</dcterms:created>
  <dcterms:modified xsi:type="dcterms:W3CDTF">2026-08-10T20:18:06Z</dcterms:modified>
</cp:coreProperties>
</file>